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011BE06C-D82F-483B-9CFA-F32751002634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2" l="1"/>
  <c r="F27" i="2"/>
  <c r="F26" i="2"/>
  <c r="F28" i="2"/>
  <c r="D40" i="2" l="1"/>
  <c r="C32" i="2"/>
  <c r="D32" i="2" s="1"/>
  <c r="D42" i="2" s="1"/>
  <c r="F11" i="2" l="1"/>
  <c r="E12" i="2"/>
  <c r="D12" i="2"/>
  <c r="G10" i="2" l="1"/>
  <c r="F10" i="2"/>
</calcChain>
</file>

<file path=xl/sharedStrings.xml><?xml version="1.0" encoding="utf-8"?>
<sst xmlns="http://schemas.openxmlformats.org/spreadsheetml/2006/main" count="43" uniqueCount="41">
  <si>
    <t xml:space="preserve">Звіт </t>
  </si>
  <si>
    <t>про використання коштів</t>
  </si>
  <si>
    <t>житловому будинку за адресою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</si>
  <si>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</si>
  <si>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</si>
  <si>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</si>
  <si>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</si>
  <si>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</si>
  <si>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</si>
  <si>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</si>
  <si>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</si>
  <si>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</si>
  <si>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</si>
  <si>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</si>
  <si>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Обслуговування систем диспетчеризації</t>
  </si>
  <si>
    <t>Прибирання прибудинкової території</t>
  </si>
  <si>
    <t>Прибирання приміщень загального користування</t>
  </si>
  <si>
    <t>Придбання електричної енергії</t>
  </si>
  <si>
    <t>Технічне обслуговування ВБМ</t>
  </si>
  <si>
    <t>ТО ліфтів</t>
  </si>
  <si>
    <t>Винагорода управителю</t>
  </si>
  <si>
    <t>Налоги</t>
  </si>
  <si>
    <t>Всього</t>
  </si>
  <si>
    <t>Головатого,64</t>
  </si>
  <si>
    <t>з 01.03.2024 по 31.12.2024</t>
  </si>
  <si>
    <t>ТО та ПР систем протипожежної автоматики та димовидалення</t>
  </si>
  <si>
    <t>Полив газонів та дерев</t>
  </si>
  <si>
    <t>комерція</t>
  </si>
  <si>
    <t>Витрати:</t>
  </si>
  <si>
    <t>ремонт шлагбаума</t>
  </si>
  <si>
    <t>Накопичувальний рахунок на ремонти та інші  потреби будинку:</t>
  </si>
  <si>
    <t>сплачено</t>
  </si>
  <si>
    <t>5% ЄП</t>
  </si>
  <si>
    <t>перераховано на рахунок</t>
  </si>
  <si>
    <t>нарахо вано</t>
  </si>
  <si>
    <t>закупівля бетонних квітників на прибудинкову територію</t>
  </si>
  <si>
    <t>влаштування відеоспостереження прибуд.території</t>
  </si>
  <si>
    <t>Разом витрати:</t>
  </si>
  <si>
    <t>Залишок на рахунку:</t>
  </si>
  <si>
    <t>Прибирання снігу,опалого листя,придбання піщано-соляної суміші</t>
  </si>
  <si>
    <t>Накопичувальний рахунок на ремонти та інші потреби будинку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</si>
</sst>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2" fillId="0" borderId="0"/>
    <xf numFmtId="0" fontId="4" fillId="0" borderId="0"/>
  </cellStyleXfs>
  <cellXfs count="55">
    <xf numFmtId="0" fontId="0" fillId="0" borderId="0" xfId="0"/>
    <xf numFmtId="0" fontId="2" fillId="0" borderId="0" xfId="2"/>
    <xf numFmtId="4" fontId="6" fillId="2" borderId="1" xfId="1" applyNumberFormat="1" applyFont="1" applyFill="1" applyBorder="1" applyAlignment="1">
      <alignment horizontal="center" vertical="center" wrapText="1"/>
    </xf>
    <xf numFmtId="0" fontId="6" fillId="2" borderId="0" xfId="1" applyNumberFormat="1" applyFont="1" applyFill="1" applyAlignment="1">
      <alignment horizontal="left" vertical="center" wrapText="1"/>
    </xf>
    <xf numFmtId="0" fontId="6" fillId="2" borderId="0" xfId="1" applyNumberFormat="1" applyFont="1" applyFill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right"/>
    </xf>
    <xf numFmtId="9" fontId="6" fillId="0" borderId="2" xfId="1" applyNumberFormat="1" applyFont="1" applyBorder="1" applyAlignment="1">
      <alignment horizontal="right"/>
    </xf>
    <xf numFmtId="0" fontId="3" fillId="0" borderId="2" xfId="2" applyFont="1" applyBorder="1"/>
    <xf numFmtId="0" fontId="2" fillId="0" borderId="2" xfId="2" applyFont="1" applyBorder="1"/>
    <xf numFmtId="0" fontId="7" fillId="2" borderId="0" xfId="1" applyNumberFormat="1" applyFont="1" applyFill="1" applyAlignment="1">
      <alignment horizontal="left"/>
    </xf>
    <xf numFmtId="0" fontId="4" fillId="0" borderId="0" xfId="1"/>
    <xf numFmtId="0" fontId="7" fillId="0" borderId="0" xfId="1" applyNumberFormat="1" applyFont="1" applyAlignment="1">
      <alignment horizontal="left"/>
    </xf>
    <xf numFmtId="4" fontId="8" fillId="0" borderId="6" xfId="1" applyNumberFormat="1" applyFont="1" applyBorder="1" applyAlignment="1">
      <alignment horizontal="right"/>
    </xf>
    <xf numFmtId="0" fontId="9" fillId="0" borderId="0" xfId="1" applyFont="1"/>
    <xf numFmtId="0" fontId="3" fillId="0" borderId="0" xfId="2" applyFont="1" applyFill="1"/>
    <xf numFmtId="4" fontId="3" fillId="0" borderId="0" xfId="2" applyNumberFormat="1" applyFont="1" applyFill="1"/>
    <xf numFmtId="0" fontId="1" fillId="0" borderId="2" xfId="2" applyFont="1" applyBorder="1" applyAlignment="1">
      <alignment wrapText="1"/>
    </xf>
    <xf numFmtId="0" fontId="2" fillId="0" borderId="2" xfId="2" applyBorder="1"/>
    <xf numFmtId="0" fontId="3" fillId="0" borderId="0" xfId="2" applyFont="1"/>
    <xf numFmtId="2" fontId="2" fillId="0" borderId="0" xfId="2" applyNumberFormat="1"/>
    <xf numFmtId="2" fontId="3" fillId="0" borderId="0" xfId="2" applyNumberFormat="1" applyFont="1"/>
    <xf numFmtId="2" fontId="2" fillId="0" borderId="2" xfId="2" applyNumberFormat="1" applyBorder="1"/>
    <xf numFmtId="4" fontId="2" fillId="0" borderId="0" xfId="2" applyNumberFormat="1"/>
    <xf numFmtId="0" fontId="6" fillId="2" borderId="2" xfId="1" applyNumberFormat="1" applyFont="1" applyFill="1" applyBorder="1" applyAlignment="1">
      <alignment horizontal="center" vertical="center" wrapText="1"/>
    </xf>
    <xf numFmtId="0" fontId="1" fillId="0" borderId="2" xfId="2" applyFont="1" applyBorder="1" applyAlignment="1">
      <alignment wrapText="1"/>
    </xf>
    <xf numFmtId="0" fontId="0" fillId="0" borderId="2" xfId="0" applyBorder="1" applyAlignment="1">
      <alignment wrapText="1"/>
    </xf>
    <xf numFmtId="0" fontId="1" fillId="0" borderId="3" xfId="2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1" fillId="0" borderId="3" xfId="2" applyFont="1" applyBorder="1" applyAlignment="1"/>
    <xf numFmtId="0" fontId="0" fillId="0" borderId="4" xfId="0" applyBorder="1" applyAlignment="1"/>
    <xf numFmtId="0" fontId="0" fillId="0" borderId="5" xfId="0" applyBorder="1" applyAlignment="1"/>
    <xf numFmtId="0" fontId="6" fillId="2" borderId="0" xfId="1" applyNumberFormat="1" applyFont="1" applyFill="1" applyAlignment="1">
      <alignment horizontal="center"/>
    </xf>
    <xf numFmtId="0" fontId="8" fillId="0" borderId="0" xfId="1" applyFont="1" applyAlignment="1">
      <alignment horizontal="left"/>
    </xf>
    <xf numFmtId="0" fontId="5" fillId="0" borderId="0" xfId="1" applyNumberFormat="1" applyFont="1" applyAlignment="1">
      <alignment horizontal="center" wrapText="1"/>
    </xf>
    <xf numFmtId="0" fontId="5" fillId="0" borderId="0" xfId="1" applyNumberFormat="1" applyFont="1" applyAlignment="1">
      <alignment horizontal="center" vertical="center"/>
    </xf>
    <xf numFmtId="0" fontId="6" fillId="2" borderId="0" xfId="1" applyNumberFormat="1" applyFont="1" applyFill="1" applyAlignment="1">
      <alignment horizontal="center" vertical="center" wrapText="1"/>
    </xf>
    <xf numFmtId="0" fontId="6" fillId="2" borderId="0" xfId="1" applyNumberFormat="1" applyFont="1" applyFill="1" applyAlignment="1">
      <alignment horizontal="left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left" wrapText="1"/>
    </xf>
    <xf numFmtId="0" fontId="6" fillId="0" borderId="2" xfId="1" applyFont="1" applyBorder="1" applyAlignment="1">
      <alignment horizontal="left"/>
    </xf>
    <xf numFmtId="0" fontId="6" fillId="2" borderId="3" xfId="1" applyNumberFormat="1" applyFont="1" applyFill="1" applyBorder="1" applyAlignment="1">
      <alignment horizontal="left" vertical="center" wrapText="1"/>
    </xf>
    <xf numFmtId="0" fontId="6" fillId="2" borderId="2" xfId="1" applyNumberFormat="1" applyFont="1" applyFill="1" applyBorder="1" applyAlignment="1">
      <alignment horizontal="righ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1" fontId="6" fillId="0" borderId="2" xfId="1" applyNumberFormat="1" applyFont="1" applyBorder="1" applyAlignment="1">
      <alignment horizontal="right"/>
    </xf>
    <xf numFmtId="2" fontId="6" fillId="0" borderId="2" xfId="3" applyNumberFormat="1" applyFont="1" applyBorder="1" applyAlignment="1">
      <alignment horizontal="right"/>
    </xf>
    <xf numFmtId="0" fontId="6" fillId="0" borderId="2" xfId="1" applyNumberFormat="1" applyFont="1" applyFill="1" applyBorder="1" applyAlignment="1">
      <alignment horizontal="left" wrapText="1"/>
    </xf>
    <xf numFmtId="0" fontId="6" fillId="0" borderId="3" xfId="1" applyNumberFormat="1" applyFont="1" applyBorder="1" applyAlignment="1">
      <alignment horizontal="left" wrapText="1"/>
    </xf>
    <xf numFmtId="0" fontId="6" fillId="0" borderId="4" xfId="1" applyNumberFormat="1" applyFont="1" applyBorder="1" applyAlignment="1">
      <alignment horizontal="left" wrapText="1"/>
    </xf>
    <xf numFmtId="0" fontId="6" fillId="0" borderId="5" xfId="1" applyNumberFormat="1" applyFont="1" applyBorder="1" applyAlignment="1">
      <alignment horizontal="left" wrapText="1"/>
    </xf>
    <xf numFmtId="2" fontId="6" fillId="2" borderId="2" xfId="1" applyNumberFormat="1" applyFont="1" applyFill="1" applyBorder="1" applyAlignment="1">
      <alignment horizontal="right" vertical="center" wrapText="1"/>
    </xf>
    <xf numFmtId="2" fontId="6" fillId="0" borderId="2" xfId="3" applyNumberFormat="1" applyFont="1" applyFill="1" applyBorder="1" applyAlignment="1">
      <alignment horizontal="right"/>
    </xf>
  </cellXfs>
  <cellStyles count="4">
    <cellStyle name="Звичайний" xfId="0" builtinId="0"/>
    <cellStyle name="Звичайний 2" xfId="2" xr:uid="{553A2E46-1DC8-49F7-9C85-DF0BF817314B}"/>
    <cellStyle name="Обычный_2023" xfId="3" xr:uid="{9DB8E4B4-C741-41C7-8C12-7FD845FC059F}"/>
    <cellStyle name="Обычный_Лист1" xfId="1" xr:uid="{2A38D82A-E6D6-4AA9-A719-0EC03A9ABB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4D654-E1F9-4C8D-AF3D-F7F684112FF0}">
  <dimension ref="A1:J63"/>
  <sheetViews>
    <sheetView tabSelected="1" topLeftCell="A11" workbookViewId="0">
      <selection activeCell="G33" sqref="G33"/>
    </sheetView>
  </sheetViews>
  <sheetFormatPr defaultRowHeight="15" x14ac:dyDescent="0.25"/>
  <cols>
    <col min="1" max="1" width="11.28515625" style="1" customWidth="1"/>
    <col min="2" max="2" width="14.42578125" style="1" customWidth="1"/>
    <col min="3" max="3" width="9.28515625" style="1" customWidth="1"/>
    <col min="4" max="4" width="13.28515625" style="1" customWidth="1"/>
    <col min="5" max="5" width="14" style="1" customWidth="1"/>
    <col min="6" max="6" width="14.7109375" style="1" customWidth="1"/>
    <col min="7" max="7" width="13" style="1" customWidth="1"/>
    <col min="8" max="16384" width="9.140625" style="1"/>
  </cols>
  <sheetData>
    <row r="1" spans="1:7" ht="15.75" x14ac:dyDescent="0.25">
      <c r="A1" s="36" t="s">
        <v>0</v>
      </c>
      <c r="B1" s="36"/>
      <c r="C1" s="36"/>
      <c r="D1" s="36"/>
      <c r="E1" s="36"/>
      <c r="F1" s="36"/>
    </row>
    <row r="2" spans="1:7" ht="15.75" x14ac:dyDescent="0.25">
      <c r="A2" s="36" t="s">
        <v>1</v>
      </c>
      <c r="B2" s="36"/>
      <c r="C2" s="36"/>
      <c r="D2" s="36"/>
      <c r="E2" s="36"/>
      <c r="F2" s="36"/>
    </row>
    <row r="3" spans="1:7" ht="15.75" x14ac:dyDescent="0.25">
      <c r="A3" s="37" t="s">
        <v>2</v>
      </c>
      <c r="B3" s="37"/>
      <c r="C3" s="37"/>
      <c r="D3" s="37"/>
      <c r="E3" s="37"/>
      <c r="F3" s="37"/>
    </row>
    <row r="4" spans="1:7" ht="15.75" x14ac:dyDescent="0.25">
      <c r="A4" s="37" t="s">
        <v>23</v>
      </c>
      <c r="B4" s="37"/>
      <c r="C4" s="37"/>
      <c r="D4" s="37"/>
      <c r="E4" s="37"/>
      <c r="F4" s="37"/>
    </row>
    <row r="5" spans="1:7" ht="15.75" x14ac:dyDescent="0.25">
      <c r="A5" s="37" t="s">
        <v>24</v>
      </c>
      <c r="B5" s="37"/>
      <c r="C5" s="37"/>
      <c r="D5" s="37"/>
      <c r="E5" s="37"/>
      <c r="F5" s="37"/>
    </row>
    <row r="6" spans="1:7" x14ac:dyDescent="0.25">
      <c r="A6" s="38" t="s">
        <v>3</v>
      </c>
      <c r="B6" s="38"/>
      <c r="C6" s="2">
        <v>6414.8</v>
      </c>
      <c r="D6" s="39" t="s">
        <v>4</v>
      </c>
      <c r="E6" s="39"/>
      <c r="F6" s="3"/>
    </row>
    <row r="7" spans="1:7" x14ac:dyDescent="0.25">
      <c r="A7" s="4"/>
      <c r="B7" s="4"/>
      <c r="C7" s="4"/>
      <c r="D7" s="39"/>
      <c r="E7" s="39"/>
      <c r="F7" s="3"/>
    </row>
    <row r="8" spans="1:7" x14ac:dyDescent="0.25">
      <c r="A8" s="38"/>
      <c r="B8" s="38"/>
      <c r="C8" s="5"/>
      <c r="D8" s="4"/>
      <c r="E8" s="4"/>
      <c r="F8" s="4"/>
    </row>
    <row r="9" spans="1:7" ht="71.25" x14ac:dyDescent="0.25">
      <c r="A9" s="40" t="s">
        <v>5</v>
      </c>
      <c r="B9" s="40"/>
      <c r="C9" s="6" t="s">
        <v>6</v>
      </c>
      <c r="D9" s="6" t="s">
        <v>7</v>
      </c>
      <c r="E9" s="6" t="s">
        <v>8</v>
      </c>
      <c r="F9" s="6" t="s">
        <v>9</v>
      </c>
      <c r="G9" s="6" t="s">
        <v>10</v>
      </c>
    </row>
    <row r="10" spans="1:7" x14ac:dyDescent="0.25">
      <c r="A10" s="41" t="s">
        <v>11</v>
      </c>
      <c r="B10" s="41"/>
      <c r="C10" s="7">
        <v>0</v>
      </c>
      <c r="D10" s="7">
        <v>620450.06000000006</v>
      </c>
      <c r="E10" s="7">
        <v>550895.42000000004</v>
      </c>
      <c r="F10" s="8">
        <f>E10/D10</f>
        <v>0.88789647308600472</v>
      </c>
      <c r="G10" s="9">
        <f>C10+D10-E10</f>
        <v>69554.640000000014</v>
      </c>
    </row>
    <row r="11" spans="1:7" x14ac:dyDescent="0.25">
      <c r="A11" s="42" t="s">
        <v>27</v>
      </c>
      <c r="B11" s="42"/>
      <c r="C11" s="7">
        <v>0</v>
      </c>
      <c r="D11" s="7">
        <v>121836.27</v>
      </c>
      <c r="E11" s="7">
        <v>121836.27</v>
      </c>
      <c r="F11" s="8">
        <f>E11/D11</f>
        <v>1</v>
      </c>
      <c r="G11" s="10"/>
    </row>
    <row r="12" spans="1:7" x14ac:dyDescent="0.25">
      <c r="A12" s="11"/>
      <c r="B12" s="12"/>
      <c r="C12" s="12"/>
      <c r="D12" s="15">
        <f>SUM(D10:D11)</f>
        <v>742286.33000000007</v>
      </c>
      <c r="E12" s="15">
        <f>SUM(E10:E11)</f>
        <v>672731.69000000006</v>
      </c>
      <c r="F12" s="12"/>
    </row>
    <row r="13" spans="1:7" x14ac:dyDescent="0.25">
      <c r="A13" s="12"/>
      <c r="B13" s="13"/>
      <c r="C13" s="12"/>
      <c r="D13" s="12"/>
      <c r="E13" s="12"/>
      <c r="F13" s="12"/>
    </row>
    <row r="14" spans="1:7" x14ac:dyDescent="0.25">
      <c r="A14" s="34" t="s">
        <v>12</v>
      </c>
      <c r="B14" s="34"/>
      <c r="C14" s="34"/>
      <c r="D14" s="34"/>
      <c r="E14" s="34"/>
      <c r="F14" s="34"/>
    </row>
    <row r="15" spans="1:7" ht="15" customHeight="1" x14ac:dyDescent="0.25">
      <c r="A15" s="25" t="s">
        <v>5</v>
      </c>
      <c r="B15" s="40" t="s">
        <v>13</v>
      </c>
      <c r="C15" s="40"/>
      <c r="D15" s="40"/>
      <c r="E15" s="40"/>
      <c r="F15" s="25"/>
    </row>
    <row r="16" spans="1:7" ht="27.75" customHeight="1" x14ac:dyDescent="0.25">
      <c r="A16" s="44">
        <v>1</v>
      </c>
      <c r="B16" s="43" t="s">
        <v>40</v>
      </c>
      <c r="C16" s="45"/>
      <c r="D16" s="45"/>
      <c r="E16" s="46"/>
      <c r="F16" s="53">
        <f>D32</f>
        <v>49640.957999999999</v>
      </c>
    </row>
    <row r="17" spans="1:10" ht="15" customHeight="1" x14ac:dyDescent="0.25">
      <c r="A17" s="47">
        <v>2</v>
      </c>
      <c r="B17" s="41" t="s">
        <v>26</v>
      </c>
      <c r="C17" s="41"/>
      <c r="D17" s="41"/>
      <c r="E17" s="41"/>
      <c r="F17" s="48">
        <v>4342.05</v>
      </c>
    </row>
    <row r="18" spans="1:10" ht="15" customHeight="1" x14ac:dyDescent="0.25">
      <c r="A18" s="47">
        <v>3</v>
      </c>
      <c r="B18" s="41" t="s">
        <v>14</v>
      </c>
      <c r="C18" s="41"/>
      <c r="D18" s="41"/>
      <c r="E18" s="41"/>
      <c r="F18" s="48">
        <v>19311.18</v>
      </c>
    </row>
    <row r="19" spans="1:10" ht="27" customHeight="1" x14ac:dyDescent="0.25">
      <c r="A19" s="47">
        <v>4</v>
      </c>
      <c r="B19" s="41" t="s">
        <v>25</v>
      </c>
      <c r="C19" s="41"/>
      <c r="D19" s="41"/>
      <c r="E19" s="41"/>
      <c r="F19" s="48">
        <v>10299.799999999999</v>
      </c>
    </row>
    <row r="20" spans="1:10" ht="15" customHeight="1" x14ac:dyDescent="0.25">
      <c r="A20" s="47">
        <v>5</v>
      </c>
      <c r="B20" s="41" t="s">
        <v>15</v>
      </c>
      <c r="C20" s="41"/>
      <c r="D20" s="41"/>
      <c r="E20" s="41"/>
      <c r="F20" s="48">
        <v>163192.56</v>
      </c>
    </row>
    <row r="21" spans="1:10" ht="15" customHeight="1" x14ac:dyDescent="0.25">
      <c r="A21" s="47">
        <v>6</v>
      </c>
      <c r="B21" s="41" t="s">
        <v>16</v>
      </c>
      <c r="C21" s="41"/>
      <c r="D21" s="41"/>
      <c r="E21" s="41"/>
      <c r="F21" s="48">
        <v>88524</v>
      </c>
    </row>
    <row r="22" spans="1:10" ht="27" customHeight="1" x14ac:dyDescent="0.25">
      <c r="A22" s="47">
        <v>7</v>
      </c>
      <c r="B22" s="49" t="s">
        <v>39</v>
      </c>
      <c r="C22" s="49"/>
      <c r="D22" s="49"/>
      <c r="E22" s="49"/>
      <c r="F22" s="54">
        <v>4517.0200000000004</v>
      </c>
    </row>
    <row r="23" spans="1:10" ht="15" customHeight="1" x14ac:dyDescent="0.25">
      <c r="A23" s="47">
        <v>8</v>
      </c>
      <c r="B23" s="41" t="s">
        <v>17</v>
      </c>
      <c r="C23" s="41"/>
      <c r="D23" s="41"/>
      <c r="E23" s="41"/>
      <c r="F23" s="48">
        <v>109616.44</v>
      </c>
      <c r="J23"/>
    </row>
    <row r="24" spans="1:10" ht="15" customHeight="1" x14ac:dyDescent="0.25">
      <c r="A24" s="47">
        <v>9</v>
      </c>
      <c r="B24" s="41" t="s">
        <v>18</v>
      </c>
      <c r="C24" s="41"/>
      <c r="D24" s="41"/>
      <c r="E24" s="41"/>
      <c r="F24" s="48">
        <v>60042</v>
      </c>
      <c r="J24"/>
    </row>
    <row r="25" spans="1:10" x14ac:dyDescent="0.25">
      <c r="A25" s="47">
        <v>10</v>
      </c>
      <c r="B25" s="50" t="s">
        <v>19</v>
      </c>
      <c r="C25" s="51"/>
      <c r="D25" s="51"/>
      <c r="E25" s="52"/>
      <c r="F25" s="48">
        <v>46187</v>
      </c>
      <c r="J25"/>
    </row>
    <row r="26" spans="1:10" ht="15" customHeight="1" x14ac:dyDescent="0.25">
      <c r="A26" s="47">
        <v>11</v>
      </c>
      <c r="B26" s="41" t="s">
        <v>20</v>
      </c>
      <c r="C26" s="41"/>
      <c r="D26" s="41"/>
      <c r="E26" s="41"/>
      <c r="F26" s="48">
        <f>(E12-F27)*15%</f>
        <v>95864.265825000009</v>
      </c>
      <c r="J26"/>
    </row>
    <row r="27" spans="1:10" x14ac:dyDescent="0.25">
      <c r="A27" s="47">
        <v>12</v>
      </c>
      <c r="B27" s="41" t="s">
        <v>21</v>
      </c>
      <c r="C27" s="41"/>
      <c r="D27" s="41"/>
      <c r="E27" s="41"/>
      <c r="F27" s="48">
        <f>E12*5%</f>
        <v>33636.584500000004</v>
      </c>
      <c r="J27"/>
    </row>
    <row r="28" spans="1:10" ht="15.75" x14ac:dyDescent="0.25">
      <c r="A28" s="35" t="s">
        <v>22</v>
      </c>
      <c r="B28" s="35"/>
      <c r="C28" s="35"/>
      <c r="D28" s="35"/>
      <c r="E28" s="35"/>
      <c r="F28" s="14">
        <f>SUM(F16:F27)</f>
        <v>685173.85832500004</v>
      </c>
      <c r="J28"/>
    </row>
    <row r="29" spans="1:10" ht="15" customHeight="1" x14ac:dyDescent="0.25">
      <c r="J29"/>
    </row>
    <row r="30" spans="1:10" ht="15" customHeight="1" x14ac:dyDescent="0.25">
      <c r="A30" s="16" t="s">
        <v>30</v>
      </c>
      <c r="B30" s="16"/>
      <c r="C30" s="16"/>
      <c r="D30" s="16"/>
      <c r="E30" s="16"/>
      <c r="F30" s="17"/>
      <c r="J30"/>
    </row>
    <row r="31" spans="1:10" ht="30" x14ac:dyDescent="0.25">
      <c r="A31" s="18" t="s">
        <v>34</v>
      </c>
      <c r="B31" s="18" t="s">
        <v>31</v>
      </c>
      <c r="C31" s="18" t="s">
        <v>32</v>
      </c>
      <c r="D31" s="18" t="s">
        <v>33</v>
      </c>
      <c r="J31"/>
    </row>
    <row r="32" spans="1:10" x14ac:dyDescent="0.25">
      <c r="A32" s="19">
        <v>53771.45</v>
      </c>
      <c r="B32" s="19">
        <v>52253.64</v>
      </c>
      <c r="C32" s="23">
        <f>B32*5%</f>
        <v>2612.6820000000002</v>
      </c>
      <c r="D32" s="9">
        <f>B32-C32</f>
        <v>49640.957999999999</v>
      </c>
      <c r="F32" s="24"/>
      <c r="J32"/>
    </row>
    <row r="33" spans="1:10" x14ac:dyDescent="0.25">
      <c r="J33"/>
    </row>
    <row r="34" spans="1:10" x14ac:dyDescent="0.25">
      <c r="A34" s="20" t="s">
        <v>28</v>
      </c>
      <c r="J34"/>
    </row>
    <row r="35" spans="1:10" ht="30" customHeight="1" x14ac:dyDescent="0.25">
      <c r="A35" s="26" t="s">
        <v>35</v>
      </c>
      <c r="B35" s="27"/>
      <c r="C35" s="27"/>
      <c r="D35" s="23">
        <v>2520.58</v>
      </c>
      <c r="J35"/>
    </row>
    <row r="36" spans="1:10" x14ac:dyDescent="0.25">
      <c r="A36" s="28" t="s">
        <v>29</v>
      </c>
      <c r="B36" s="29"/>
      <c r="C36" s="30"/>
      <c r="D36" s="23">
        <v>1800</v>
      </c>
      <c r="J36"/>
    </row>
    <row r="37" spans="1:10" ht="30" customHeight="1" x14ac:dyDescent="0.25">
      <c r="A37" s="27" t="s">
        <v>36</v>
      </c>
      <c r="B37" s="27"/>
      <c r="C37" s="27"/>
      <c r="D37" s="23">
        <v>34902.36</v>
      </c>
      <c r="J37"/>
    </row>
    <row r="38" spans="1:10" x14ac:dyDescent="0.25">
      <c r="A38" s="31" t="s">
        <v>29</v>
      </c>
      <c r="B38" s="32"/>
      <c r="C38" s="33"/>
      <c r="D38" s="23">
        <v>8625</v>
      </c>
      <c r="J38"/>
    </row>
    <row r="39" spans="1:10" x14ac:dyDescent="0.25">
      <c r="J39"/>
    </row>
    <row r="40" spans="1:10" x14ac:dyDescent="0.25">
      <c r="A40" s="20" t="s">
        <v>37</v>
      </c>
      <c r="B40" s="20"/>
      <c r="C40" s="20"/>
      <c r="D40" s="22">
        <f>SUM(D35:D39)</f>
        <v>47847.94</v>
      </c>
      <c r="J40"/>
    </row>
    <row r="41" spans="1:10" x14ac:dyDescent="0.25">
      <c r="D41" s="21"/>
      <c r="J41"/>
    </row>
    <row r="42" spans="1:10" x14ac:dyDescent="0.25">
      <c r="A42" s="20" t="s">
        <v>38</v>
      </c>
      <c r="B42" s="20"/>
      <c r="C42" s="20"/>
      <c r="D42" s="22">
        <f>D32-D40</f>
        <v>1793.0179999999964</v>
      </c>
      <c r="J42"/>
    </row>
    <row r="43" spans="1:10" x14ac:dyDescent="0.25">
      <c r="J43"/>
    </row>
    <row r="44" spans="1:10" x14ac:dyDescent="0.25">
      <c r="J44"/>
    </row>
    <row r="45" spans="1:10" x14ac:dyDescent="0.25">
      <c r="J45"/>
    </row>
    <row r="46" spans="1:10" x14ac:dyDescent="0.25">
      <c r="J46"/>
    </row>
    <row r="47" spans="1:10" x14ac:dyDescent="0.25">
      <c r="J47"/>
    </row>
    <row r="48" spans="1:10" x14ac:dyDescent="0.25">
      <c r="J48"/>
    </row>
    <row r="49" spans="10:10" x14ac:dyDescent="0.25">
      <c r="J49"/>
    </row>
    <row r="50" spans="10:10" x14ac:dyDescent="0.25">
      <c r="J50"/>
    </row>
    <row r="51" spans="10:10" x14ac:dyDescent="0.25">
      <c r="J51"/>
    </row>
    <row r="52" spans="10:10" x14ac:dyDescent="0.25">
      <c r="J52"/>
    </row>
    <row r="53" spans="10:10" x14ac:dyDescent="0.25">
      <c r="J53"/>
    </row>
    <row r="54" spans="10:10" x14ac:dyDescent="0.25">
      <c r="J54"/>
    </row>
    <row r="55" spans="10:10" x14ac:dyDescent="0.25">
      <c r="J55"/>
    </row>
    <row r="56" spans="10:10" x14ac:dyDescent="0.25">
      <c r="J56"/>
    </row>
    <row r="57" spans="10:10" x14ac:dyDescent="0.25">
      <c r="J57"/>
    </row>
    <row r="58" spans="10:10" x14ac:dyDescent="0.25">
      <c r="J58"/>
    </row>
    <row r="59" spans="10:10" x14ac:dyDescent="0.25">
      <c r="J59"/>
    </row>
    <row r="60" spans="10:10" x14ac:dyDescent="0.25">
      <c r="J60"/>
    </row>
    <row r="61" spans="10:10" x14ac:dyDescent="0.25">
      <c r="J61"/>
    </row>
    <row r="62" spans="10:10" x14ac:dyDescent="0.25">
      <c r="J62"/>
    </row>
    <row r="63" spans="10:10" x14ac:dyDescent="0.25">
      <c r="J63"/>
    </row>
  </sheetData>
  <mergeCells count="31">
    <mergeCell ref="A10:B10"/>
    <mergeCell ref="A11:B11"/>
    <mergeCell ref="B15:E15"/>
    <mergeCell ref="B17:E17"/>
    <mergeCell ref="B18:E18"/>
    <mergeCell ref="B16:E16"/>
    <mergeCell ref="A6:B6"/>
    <mergeCell ref="D6:E6"/>
    <mergeCell ref="D7:E7"/>
    <mergeCell ref="A8:B8"/>
    <mergeCell ref="A9:B9"/>
    <mergeCell ref="A1:F1"/>
    <mergeCell ref="A2:F2"/>
    <mergeCell ref="A3:F3"/>
    <mergeCell ref="A4:F4"/>
    <mergeCell ref="A5:F5"/>
    <mergeCell ref="A35:C35"/>
    <mergeCell ref="A37:C37"/>
    <mergeCell ref="A36:C36"/>
    <mergeCell ref="A38:C38"/>
    <mergeCell ref="A14:F14"/>
    <mergeCell ref="B19:E19"/>
    <mergeCell ref="B20:E20"/>
    <mergeCell ref="B27:E27"/>
    <mergeCell ref="A28:E28"/>
    <mergeCell ref="B21:E21"/>
    <mergeCell ref="B22:E22"/>
    <mergeCell ref="B23:E23"/>
    <mergeCell ref="B24:E24"/>
    <mergeCell ref="B25:E25"/>
    <mergeCell ref="B26:E26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2025-02-19T10:01:52Z</dcterms:modified>
</cp:coreProperties>
</file>