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/>
  <xr:revisionPtr revIDLastSave="0" documentId="13_ncr:1_{168D3606-FE8E-40B0-9DFE-047C6A8FDC8B}" xr6:coauthVersionLast="40" xr6:coauthVersionMax="40" xr10:uidLastSave="{00000000-0000-0000-0000-000000000000}"/>
  <bookViews>
    <workbookView xWindow="0" yWindow="0" windowWidth="22260" windowHeight="12645" xr2:uid="{00000000-000D-0000-FFFF-FFFF00000000}"/>
  </bookViews>
  <sheets>
    <sheet name="2025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8" i="2" l="1"/>
  <c r="F27" i="2" l="1"/>
  <c r="F26" i="2"/>
  <c r="G10" i="2"/>
  <c r="D43" i="2" l="1"/>
  <c r="C33" i="2" l="1"/>
  <c r="D33" i="2" s="1"/>
  <c r="D44" i="2" s="1"/>
  <c r="E12" i="2"/>
  <c r="D12" i="2"/>
  <c r="F11" i="2"/>
  <c r="F10" i="2"/>
  <c r="F16" i="2" l="1"/>
</calcChain>
</file>

<file path=xl/sharedStrings.xml><?xml version="1.0" encoding="utf-8"?>
<sst xmlns="http://schemas.openxmlformats.org/spreadsheetml/2006/main" count="47" uniqueCount="46">
  <si>
    <t xml:space="preserve">Звіт </t>
  </si>
  <si>
    <t>про використання коштів</t>
  </si>
  <si>
    <t>житловому будинку за адресою</t>
  </si>
  <si>
    <t>Головатого,64</t>
  </si>
  <si>
    <t>Площа, що оплачується</t>
  </si>
  <si>
    <t>м.кв.</t>
  </si>
  <si>
    <t>№ з/п</t>
  </si>
  <si>
    <t>Борг на початок року (грн.)</t>
  </si>
  <si>
    <t>Нараховано за звітний період (грн.)</t>
  </si>
  <si>
    <t>Сплачено за звітний період (грн.)</t>
  </si>
  <si>
    <t>% оплати</t>
  </si>
  <si>
    <t>Борг на кінець звітного періоду (грн.)</t>
  </si>
  <si>
    <t>населення</t>
  </si>
  <si>
    <t>комерція</t>
  </si>
  <si>
    <t>Використання коштів та виконані роботи по житловому будинку</t>
  </si>
  <si>
    <t>Обов'язковий перелік робіт (послуг)</t>
  </si>
  <si>
    <t>Накопичувальний рахунок на ремонти та інші потреби будинку</t>
  </si>
  <si>
    <t>Полив газонів та дерев</t>
  </si>
  <si>
    <t>Обслуговування систем диспетчеризації</t>
  </si>
  <si>
    <t>Прибирання прибудинкової території</t>
  </si>
  <si>
    <t>Прибирання приміщень загального користування</t>
  </si>
  <si>
    <t>Прибирання снігу,опалого листя,придбання піщано-соляної суміші</t>
  </si>
  <si>
    <t>Придбання електричної енергії</t>
  </si>
  <si>
    <t>Технічне обслуговування ВБМ</t>
  </si>
  <si>
    <t>ТО ліфтів</t>
  </si>
  <si>
    <t>Винагорода управителю</t>
  </si>
  <si>
    <t>Всього</t>
  </si>
  <si>
    <t>Накопичувальний рахунок на ремонти та інші  потреби будинку:</t>
  </si>
  <si>
    <t>нарахо вано</t>
  </si>
  <si>
    <t>сплачено</t>
  </si>
  <si>
    <t>5% ЄП</t>
  </si>
  <si>
    <t>перераховано на рахунок</t>
  </si>
  <si>
    <t>Витрати:</t>
  </si>
  <si>
    <t>Разом витрати:</t>
  </si>
  <si>
    <t>Залишок на рахунку:</t>
  </si>
  <si>
    <t>з 01.01.2025 по 31.12.2025</t>
  </si>
  <si>
    <t>ремонт вуличного освітлення</t>
  </si>
  <si>
    <t>Діагностика шлагбаума (біля сміт.майд.)</t>
  </si>
  <si>
    <t>Ремонт ліфта 1 підїзд</t>
  </si>
  <si>
    <t>заміна сигнальної лампочки на шлагбаум</t>
  </si>
  <si>
    <t>Ремонт плати шлагбаума (біля сміт майд)</t>
  </si>
  <si>
    <t>заміна плати на шлагбаум(згоріла друга плата біля сміт майд)</t>
  </si>
  <si>
    <t>Залишок коштів на рахунку за 2024 рік</t>
  </si>
  <si>
    <t>діагностика та ТО  насосної підстанції в підвалі</t>
  </si>
  <si>
    <t xml:space="preserve">Вивезння побутового сміття </t>
  </si>
  <si>
    <t>Податки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</si>
</sst>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</font>
    <font>
      <b/>
      <sz val="12"/>
      <name val="Times New Roman"/>
      <family val="2"/>
    </font>
    <font>
      <sz val="11"/>
      <name val="Arial"/>
      <family val="2"/>
    </font>
    <font>
      <sz val="10"/>
      <name val="Arial"/>
      <family val="2"/>
    </font>
    <font>
      <b/>
      <sz val="11"/>
      <name val="Arial"/>
      <family val="2"/>
      <charset val="204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4" fillId="0" borderId="0"/>
    <xf numFmtId="0" fontId="1" fillId="0" borderId="0"/>
    <xf numFmtId="0" fontId="4" fillId="0" borderId="0"/>
  </cellStyleXfs>
  <cellXfs count="61">
    <xf numFmtId="0" fontId="0" fillId="0" borderId="0" xfId="0"/>
    <xf numFmtId="0" fontId="1" fillId="0" borderId="0" xfId="2"/>
    <xf numFmtId="4" fontId="6" fillId="2" borderId="1" xfId="1" applyNumberFormat="1" applyFont="1" applyFill="1" applyBorder="1" applyAlignment="1">
      <alignment horizontal="center" vertical="center" wrapText="1"/>
    </xf>
    <xf numFmtId="0" fontId="6" fillId="2" borderId="0" xfId="1" applyNumberFormat="1" applyFont="1" applyFill="1" applyAlignment="1">
      <alignment horizontal="left" vertical="center" wrapText="1"/>
    </xf>
    <xf numFmtId="0" fontId="6" fillId="2" borderId="0" xfId="1" applyNumberFormat="1" applyFont="1" applyFill="1" applyAlignment="1">
      <alignment horizontal="center" vertical="center" wrapText="1"/>
    </xf>
    <xf numFmtId="0" fontId="6" fillId="0" borderId="1" xfId="1" applyNumberFormat="1" applyFont="1" applyFill="1" applyBorder="1" applyAlignment="1">
      <alignment horizontal="center" vertical="center" wrapText="1"/>
    </xf>
    <xf numFmtId="0" fontId="6" fillId="2" borderId="2" xfId="1" applyNumberFormat="1" applyFont="1" applyFill="1" applyBorder="1" applyAlignment="1">
      <alignment horizontal="center" vertical="center" wrapText="1"/>
    </xf>
    <xf numFmtId="9" fontId="6" fillId="0" borderId="2" xfId="1" applyNumberFormat="1" applyFont="1" applyBorder="1" applyAlignment="1">
      <alignment horizontal="right"/>
    </xf>
    <xf numFmtId="0" fontId="7" fillId="2" borderId="0" xfId="1" applyNumberFormat="1" applyFont="1" applyFill="1" applyAlignment="1">
      <alignment horizontal="left"/>
    </xf>
    <xf numFmtId="0" fontId="4" fillId="0" borderId="0" xfId="1"/>
    <xf numFmtId="0" fontId="7" fillId="0" borderId="0" xfId="1" applyNumberFormat="1" applyFont="1" applyAlignment="1">
      <alignment horizontal="left"/>
    </xf>
    <xf numFmtId="0" fontId="6" fillId="2" borderId="2" xfId="1" applyNumberFormat="1" applyFont="1" applyFill="1" applyBorder="1" applyAlignment="1">
      <alignment horizontal="right" vertical="center" wrapText="1"/>
    </xf>
    <xf numFmtId="1" fontId="6" fillId="0" borderId="2" xfId="1" applyNumberFormat="1" applyFont="1" applyBorder="1" applyAlignment="1">
      <alignment horizontal="right"/>
    </xf>
    <xf numFmtId="2" fontId="6" fillId="0" borderId="2" xfId="3" applyNumberFormat="1" applyFont="1" applyBorder="1" applyAlignment="1">
      <alignment horizontal="right"/>
    </xf>
    <xf numFmtId="2" fontId="6" fillId="0" borderId="2" xfId="3" applyNumberFormat="1" applyFont="1" applyFill="1" applyBorder="1" applyAlignment="1">
      <alignment horizontal="right"/>
    </xf>
    <xf numFmtId="4" fontId="9" fillId="0" borderId="6" xfId="1" applyNumberFormat="1" applyFont="1" applyBorder="1" applyAlignment="1">
      <alignment horizontal="right"/>
    </xf>
    <xf numFmtId="0" fontId="3" fillId="0" borderId="0" xfId="2" applyFont="1" applyFill="1"/>
    <xf numFmtId="4" fontId="3" fillId="0" borderId="0" xfId="2" applyNumberFormat="1" applyFont="1" applyFill="1"/>
    <xf numFmtId="4" fontId="1" fillId="0" borderId="0" xfId="2" applyNumberFormat="1"/>
    <xf numFmtId="0" fontId="3" fillId="0" borderId="0" xfId="2" applyFont="1"/>
    <xf numFmtId="2" fontId="3" fillId="0" borderId="0" xfId="2" applyNumberFormat="1" applyFont="1"/>
    <xf numFmtId="0" fontId="1" fillId="0" borderId="2" xfId="2" applyFont="1" applyFill="1" applyBorder="1" applyAlignment="1">
      <alignment wrapText="1"/>
    </xf>
    <xf numFmtId="0" fontId="1" fillId="0" borderId="2" xfId="2" applyFill="1" applyBorder="1"/>
    <xf numFmtId="2" fontId="1" fillId="0" borderId="2" xfId="2" applyNumberFormat="1" applyFill="1" applyBorder="1"/>
    <xf numFmtId="2" fontId="3" fillId="0" borderId="2" xfId="2" applyNumberFormat="1" applyFont="1" applyFill="1" applyBorder="1"/>
    <xf numFmtId="0" fontId="3" fillId="0" borderId="2" xfId="2" applyFont="1" applyFill="1" applyBorder="1"/>
    <xf numFmtId="0" fontId="0" fillId="0" borderId="2" xfId="0" applyFill="1" applyBorder="1"/>
    <xf numFmtId="0" fontId="0" fillId="0" borderId="2" xfId="0" applyFill="1" applyBorder="1" applyAlignment="1">
      <alignment wrapText="1"/>
    </xf>
    <xf numFmtId="2" fontId="0" fillId="0" borderId="2" xfId="0" applyNumberFormat="1" applyFill="1" applyBorder="1"/>
    <xf numFmtId="2" fontId="0" fillId="0" borderId="2" xfId="0" applyNumberFormat="1" applyFill="1" applyBorder="1" applyAlignment="1">
      <alignment wrapText="1"/>
    </xf>
    <xf numFmtId="4" fontId="6" fillId="0" borderId="2" xfId="1" applyNumberFormat="1" applyFont="1" applyBorder="1" applyAlignment="1">
      <alignment horizontal="right"/>
    </xf>
    <xf numFmtId="4" fontId="4" fillId="0" borderId="0" xfId="1" applyNumberFormat="1"/>
    <xf numFmtId="4" fontId="8" fillId="0" borderId="0" xfId="1" applyNumberFormat="1" applyFont="1"/>
    <xf numFmtId="4" fontId="3" fillId="0" borderId="2" xfId="2" applyNumberFormat="1" applyFont="1" applyBorder="1"/>
    <xf numFmtId="4" fontId="1" fillId="0" borderId="2" xfId="2" applyNumberFormat="1" applyFont="1" applyBorder="1"/>
    <xf numFmtId="2" fontId="6" fillId="0" borderId="2" xfId="1" applyNumberFormat="1" applyFont="1" applyFill="1" applyBorder="1" applyAlignment="1">
      <alignment horizontal="right" vertical="center" wrapText="1"/>
    </xf>
    <xf numFmtId="0" fontId="6" fillId="2" borderId="0" xfId="1" applyNumberFormat="1" applyFont="1" applyFill="1" applyAlignment="1">
      <alignment horizontal="center" vertical="center" wrapText="1"/>
    </xf>
    <xf numFmtId="0" fontId="6" fillId="2" borderId="0" xfId="1" applyNumberFormat="1" applyFont="1" applyFill="1" applyAlignment="1">
      <alignment horizontal="left" vertical="center" wrapText="1"/>
    </xf>
    <xf numFmtId="0" fontId="0" fillId="0" borderId="2" xfId="0" applyFill="1" applyBorder="1" applyAlignment="1">
      <alignment wrapText="1"/>
    </xf>
    <xf numFmtId="0" fontId="1" fillId="0" borderId="3" xfId="2" applyFont="1" applyFill="1" applyBorder="1" applyAlignment="1">
      <alignment wrapText="1"/>
    </xf>
    <xf numFmtId="0" fontId="0" fillId="0" borderId="4" xfId="0" applyBorder="1" applyAlignment="1">
      <alignment wrapText="1"/>
    </xf>
    <xf numFmtId="0" fontId="0" fillId="0" borderId="5" xfId="0" applyBorder="1" applyAlignment="1">
      <alignment wrapText="1"/>
    </xf>
    <xf numFmtId="0" fontId="5" fillId="0" borderId="0" xfId="1" applyNumberFormat="1" applyFont="1" applyAlignment="1">
      <alignment horizontal="center" wrapText="1"/>
    </xf>
    <xf numFmtId="0" fontId="5" fillId="0" borderId="0" xfId="1" applyNumberFormat="1" applyFont="1" applyAlignment="1">
      <alignment horizontal="center" vertical="center"/>
    </xf>
    <xf numFmtId="0" fontId="6" fillId="0" borderId="2" xfId="1" applyNumberFormat="1" applyFont="1" applyBorder="1" applyAlignment="1">
      <alignment horizontal="left" wrapText="1"/>
    </xf>
    <xf numFmtId="0" fontId="6" fillId="2" borderId="2" xfId="1" applyNumberFormat="1" applyFont="1" applyFill="1" applyBorder="1" applyAlignment="1">
      <alignment horizontal="center" vertical="center" wrapText="1"/>
    </xf>
    <xf numFmtId="0" fontId="6" fillId="0" borderId="2" xfId="1" applyFont="1" applyBorder="1" applyAlignment="1">
      <alignment horizontal="left"/>
    </xf>
    <xf numFmtId="0" fontId="6" fillId="2" borderId="0" xfId="1" applyNumberFormat="1" applyFont="1" applyFill="1" applyAlignment="1">
      <alignment horizontal="center"/>
    </xf>
    <xf numFmtId="0" fontId="1" fillId="0" borderId="2" xfId="2" applyFont="1" applyFill="1" applyBorder="1" applyAlignment="1"/>
    <xf numFmtId="0" fontId="0" fillId="0" borderId="2" xfId="0" applyFill="1" applyBorder="1" applyAlignment="1"/>
    <xf numFmtId="0" fontId="6" fillId="0" borderId="2" xfId="1" applyNumberFormat="1" applyFont="1" applyFill="1" applyBorder="1" applyAlignment="1">
      <alignment horizontal="left" wrapText="1"/>
    </xf>
    <xf numFmtId="0" fontId="6" fillId="0" borderId="3" xfId="1" applyNumberFormat="1" applyFont="1" applyBorder="1" applyAlignment="1">
      <alignment horizontal="left" wrapText="1"/>
    </xf>
    <xf numFmtId="0" fontId="6" fillId="0" borderId="4" xfId="1" applyNumberFormat="1" applyFont="1" applyBorder="1" applyAlignment="1">
      <alignment horizontal="left" wrapText="1"/>
    </xf>
    <xf numFmtId="0" fontId="6" fillId="0" borderId="5" xfId="1" applyNumberFormat="1" applyFont="1" applyBorder="1" applyAlignment="1">
      <alignment horizontal="left" wrapText="1"/>
    </xf>
    <xf numFmtId="0" fontId="9" fillId="0" borderId="0" xfId="1" applyFont="1" applyAlignment="1">
      <alignment horizontal="left"/>
    </xf>
    <xf numFmtId="0" fontId="1" fillId="0" borderId="2" xfId="2" applyFont="1" applyFill="1" applyBorder="1" applyAlignment="1">
      <alignment wrapText="1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6" fillId="2" borderId="3" xfId="1" applyNumberFormat="1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</cellXfs>
  <cellStyles count="4">
    <cellStyle name="Звичайний" xfId="0" builtinId="0"/>
    <cellStyle name="Звичайний 2" xfId="2" xr:uid="{F68AF595-E61A-4FAB-A736-FEFD271E42C0}"/>
    <cellStyle name="Обычный_2023" xfId="3" xr:uid="{2F08DD08-B021-4C1A-A8AD-500592895C39}"/>
    <cellStyle name="Обычный_Лист1" xfId="1" xr:uid="{4708E394-61EB-4DF5-956C-80E66176D19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9193C9-158E-41DC-B122-9BCF4F3CAFFE}">
  <dimension ref="A1:G44"/>
  <sheetViews>
    <sheetView tabSelected="1" topLeftCell="A10" workbookViewId="0">
      <selection activeCell="I24" sqref="I24"/>
    </sheetView>
  </sheetViews>
  <sheetFormatPr defaultRowHeight="15" x14ac:dyDescent="0.25"/>
  <cols>
    <col min="1" max="1" width="9.85546875" style="1" customWidth="1"/>
    <col min="2" max="2" width="14.42578125" style="1" customWidth="1"/>
    <col min="3" max="3" width="14" style="1" customWidth="1"/>
    <col min="4" max="4" width="13.28515625" style="1" customWidth="1"/>
    <col min="5" max="5" width="14" style="1" customWidth="1"/>
    <col min="6" max="6" width="14.7109375" style="1" customWidth="1"/>
    <col min="7" max="7" width="13" style="1" customWidth="1"/>
    <col min="8" max="16384" width="9.140625" style="1"/>
  </cols>
  <sheetData>
    <row r="1" spans="1:7" ht="15.75" x14ac:dyDescent="0.25">
      <c r="A1" s="42" t="s">
        <v>0</v>
      </c>
      <c r="B1" s="42"/>
      <c r="C1" s="42"/>
      <c r="D1" s="42"/>
      <c r="E1" s="42"/>
      <c r="F1" s="42"/>
    </row>
    <row r="2" spans="1:7" ht="15.75" x14ac:dyDescent="0.25">
      <c r="A2" s="42" t="s">
        <v>1</v>
      </c>
      <c r="B2" s="42"/>
      <c r="C2" s="42"/>
      <c r="D2" s="42"/>
      <c r="E2" s="42"/>
      <c r="F2" s="42"/>
    </row>
    <row r="3" spans="1:7" ht="15.75" x14ac:dyDescent="0.25">
      <c r="A3" s="43" t="s">
        <v>2</v>
      </c>
      <c r="B3" s="43"/>
      <c r="C3" s="43"/>
      <c r="D3" s="43"/>
      <c r="E3" s="43"/>
      <c r="F3" s="43"/>
    </row>
    <row r="4" spans="1:7" ht="15.75" x14ac:dyDescent="0.25">
      <c r="A4" s="43" t="s">
        <v>3</v>
      </c>
      <c r="B4" s="43"/>
      <c r="C4" s="43"/>
      <c r="D4" s="43"/>
      <c r="E4" s="43"/>
      <c r="F4" s="43"/>
    </row>
    <row r="5" spans="1:7" ht="15.75" x14ac:dyDescent="0.25">
      <c r="A5" s="43" t="s">
        <v>35</v>
      </c>
      <c r="B5" s="43"/>
      <c r="C5" s="43"/>
      <c r="D5" s="43"/>
      <c r="E5" s="43"/>
      <c r="F5" s="43"/>
    </row>
    <row r="6" spans="1:7" x14ac:dyDescent="0.25">
      <c r="A6" s="36" t="s">
        <v>4</v>
      </c>
      <c r="B6" s="36"/>
      <c r="C6" s="2">
        <v>6414.8</v>
      </c>
      <c r="D6" s="37" t="s">
        <v>5</v>
      </c>
      <c r="E6" s="37"/>
      <c r="F6" s="3"/>
    </row>
    <row r="7" spans="1:7" x14ac:dyDescent="0.25">
      <c r="A7" s="4"/>
      <c r="B7" s="4"/>
      <c r="C7" s="4"/>
      <c r="D7" s="37"/>
      <c r="E7" s="37"/>
      <c r="F7" s="3"/>
    </row>
    <row r="8" spans="1:7" x14ac:dyDescent="0.25">
      <c r="A8" s="36"/>
      <c r="B8" s="36"/>
      <c r="C8" s="5"/>
      <c r="D8" s="4"/>
      <c r="E8" s="4"/>
      <c r="F8" s="4"/>
    </row>
    <row r="9" spans="1:7" ht="71.25" x14ac:dyDescent="0.25">
      <c r="A9" s="45" t="s">
        <v>6</v>
      </c>
      <c r="B9" s="45"/>
      <c r="C9" s="6" t="s">
        <v>7</v>
      </c>
      <c r="D9" s="6" t="s">
        <v>8</v>
      </c>
      <c r="E9" s="6" t="s">
        <v>9</v>
      </c>
      <c r="F9" s="6" t="s">
        <v>10</v>
      </c>
      <c r="G9" s="6" t="s">
        <v>11</v>
      </c>
    </row>
    <row r="10" spans="1:7" x14ac:dyDescent="0.25">
      <c r="A10" s="44" t="s">
        <v>12</v>
      </c>
      <c r="B10" s="44"/>
      <c r="C10" s="30">
        <v>118941.58</v>
      </c>
      <c r="D10" s="30">
        <v>687180.68</v>
      </c>
      <c r="E10" s="30">
        <v>754259.75</v>
      </c>
      <c r="F10" s="7">
        <f>E10/D10</f>
        <v>1.097614895110264</v>
      </c>
      <c r="G10" s="33">
        <f>C10+D10-E10</f>
        <v>51862.510000000009</v>
      </c>
    </row>
    <row r="11" spans="1:7" x14ac:dyDescent="0.25">
      <c r="A11" s="46" t="s">
        <v>13</v>
      </c>
      <c r="B11" s="46"/>
      <c r="C11" s="30">
        <v>0</v>
      </c>
      <c r="D11" s="30">
        <v>164764.6</v>
      </c>
      <c r="E11" s="30">
        <v>164764.6</v>
      </c>
      <c r="F11" s="7">
        <f>E11/D11</f>
        <v>1</v>
      </c>
      <c r="G11" s="34"/>
    </row>
    <row r="12" spans="1:7" x14ac:dyDescent="0.25">
      <c r="A12" s="8"/>
      <c r="B12" s="9"/>
      <c r="C12" s="31"/>
      <c r="D12" s="32">
        <f>SUM(D10:D11)</f>
        <v>851945.28</v>
      </c>
      <c r="E12" s="32">
        <f>SUM(E10:E11)</f>
        <v>919024.35</v>
      </c>
      <c r="F12" s="9"/>
    </row>
    <row r="13" spans="1:7" x14ac:dyDescent="0.25">
      <c r="A13" s="9"/>
      <c r="B13" s="10"/>
      <c r="C13" s="9"/>
      <c r="D13" s="9"/>
      <c r="E13" s="9"/>
      <c r="F13" s="9"/>
    </row>
    <row r="14" spans="1:7" x14ac:dyDescent="0.25">
      <c r="A14" s="47" t="s">
        <v>14</v>
      </c>
      <c r="B14" s="47"/>
      <c r="C14" s="47"/>
      <c r="D14" s="47"/>
      <c r="E14" s="47"/>
      <c r="F14" s="47"/>
    </row>
    <row r="15" spans="1:7" ht="15" customHeight="1" x14ac:dyDescent="0.25">
      <c r="A15" s="6" t="s">
        <v>6</v>
      </c>
      <c r="B15" s="45" t="s">
        <v>15</v>
      </c>
      <c r="C15" s="45"/>
      <c r="D15" s="45"/>
      <c r="E15" s="45"/>
      <c r="F15" s="6"/>
    </row>
    <row r="16" spans="1:7" ht="27.75" customHeight="1" x14ac:dyDescent="0.25">
      <c r="A16" s="11">
        <v>1</v>
      </c>
      <c r="B16" s="58" t="s">
        <v>16</v>
      </c>
      <c r="C16" s="59"/>
      <c r="D16" s="59"/>
      <c r="E16" s="60"/>
      <c r="F16" s="35">
        <f>D33</f>
        <v>62742.588499999998</v>
      </c>
    </row>
    <row r="17" spans="1:6" ht="15" customHeight="1" x14ac:dyDescent="0.25">
      <c r="A17" s="12">
        <v>2</v>
      </c>
      <c r="B17" s="44" t="s">
        <v>17</v>
      </c>
      <c r="C17" s="44"/>
      <c r="D17" s="44"/>
      <c r="E17" s="44"/>
      <c r="F17" s="13">
        <v>3369.05</v>
      </c>
    </row>
    <row r="18" spans="1:6" ht="15" customHeight="1" x14ac:dyDescent="0.25">
      <c r="A18" s="12">
        <v>3</v>
      </c>
      <c r="B18" s="44" t="s">
        <v>18</v>
      </c>
      <c r="C18" s="44"/>
      <c r="D18" s="44"/>
      <c r="E18" s="44"/>
      <c r="F18" s="13">
        <v>17194.8</v>
      </c>
    </row>
    <row r="19" spans="1:6" ht="15" customHeight="1" x14ac:dyDescent="0.25">
      <c r="A19" s="12">
        <v>4</v>
      </c>
      <c r="B19" s="44" t="s">
        <v>19</v>
      </c>
      <c r="C19" s="44"/>
      <c r="D19" s="44"/>
      <c r="E19" s="44"/>
      <c r="F19" s="13">
        <v>168150.94</v>
      </c>
    </row>
    <row r="20" spans="1:6" ht="15" customHeight="1" x14ac:dyDescent="0.25">
      <c r="A20" s="12">
        <v>5</v>
      </c>
      <c r="B20" s="44" t="s">
        <v>20</v>
      </c>
      <c r="C20" s="44"/>
      <c r="D20" s="44"/>
      <c r="E20" s="44"/>
      <c r="F20" s="13">
        <v>82476.990000000005</v>
      </c>
    </row>
    <row r="21" spans="1:6" ht="27" customHeight="1" x14ac:dyDescent="0.25">
      <c r="A21" s="12">
        <v>6</v>
      </c>
      <c r="B21" s="50" t="s">
        <v>21</v>
      </c>
      <c r="C21" s="50"/>
      <c r="D21" s="50"/>
      <c r="E21" s="50"/>
      <c r="F21" s="14">
        <v>5589.77</v>
      </c>
    </row>
    <row r="22" spans="1:6" ht="15" customHeight="1" x14ac:dyDescent="0.25">
      <c r="A22" s="12">
        <v>7</v>
      </c>
      <c r="B22" s="44" t="s">
        <v>22</v>
      </c>
      <c r="C22" s="44"/>
      <c r="D22" s="44"/>
      <c r="E22" s="44"/>
      <c r="F22" s="13">
        <v>131211.32999999999</v>
      </c>
    </row>
    <row r="23" spans="1:6" ht="15" customHeight="1" x14ac:dyDescent="0.25">
      <c r="A23" s="12">
        <v>8</v>
      </c>
      <c r="B23" s="44" t="s">
        <v>23</v>
      </c>
      <c r="C23" s="44"/>
      <c r="D23" s="44"/>
      <c r="E23" s="44"/>
      <c r="F23" s="13">
        <v>97840.53</v>
      </c>
    </row>
    <row r="24" spans="1:6" ht="15" customHeight="1" x14ac:dyDescent="0.25">
      <c r="A24" s="12">
        <v>9</v>
      </c>
      <c r="B24" s="51" t="s">
        <v>44</v>
      </c>
      <c r="C24" s="56"/>
      <c r="D24" s="56"/>
      <c r="E24" s="57"/>
      <c r="F24" s="13">
        <v>33181.760000000002</v>
      </c>
    </row>
    <row r="25" spans="1:6" x14ac:dyDescent="0.25">
      <c r="A25" s="12">
        <v>10</v>
      </c>
      <c r="B25" s="51" t="s">
        <v>24</v>
      </c>
      <c r="C25" s="52"/>
      <c r="D25" s="52"/>
      <c r="E25" s="53"/>
      <c r="F25" s="13">
        <v>61696</v>
      </c>
    </row>
    <row r="26" spans="1:6" ht="15" customHeight="1" x14ac:dyDescent="0.25">
      <c r="A26" s="12">
        <v>11</v>
      </c>
      <c r="B26" s="44" t="s">
        <v>25</v>
      </c>
      <c r="C26" s="44"/>
      <c r="D26" s="44"/>
      <c r="E26" s="44"/>
      <c r="F26" s="13">
        <f>(E12-F27)*15%</f>
        <v>129582.43334999999</v>
      </c>
    </row>
    <row r="27" spans="1:6" x14ac:dyDescent="0.25">
      <c r="A27" s="12">
        <v>12</v>
      </c>
      <c r="B27" s="44" t="s">
        <v>45</v>
      </c>
      <c r="C27" s="44"/>
      <c r="D27" s="44"/>
      <c r="E27" s="44"/>
      <c r="F27" s="13">
        <f>E12*6%</f>
        <v>55141.460999999996</v>
      </c>
    </row>
    <row r="28" spans="1:6" ht="15.75" x14ac:dyDescent="0.25">
      <c r="A28" s="54" t="s">
        <v>26</v>
      </c>
      <c r="B28" s="54"/>
      <c r="C28" s="54"/>
      <c r="D28" s="54"/>
      <c r="E28" s="54"/>
      <c r="F28" s="15">
        <f>SUM(F16:F27)</f>
        <v>848177.65284999995</v>
      </c>
    </row>
    <row r="29" spans="1:6" ht="15" customHeight="1" x14ac:dyDescent="0.25"/>
    <row r="30" spans="1:6" ht="15" customHeight="1" x14ac:dyDescent="0.25">
      <c r="A30" s="16" t="s">
        <v>27</v>
      </c>
      <c r="B30" s="16"/>
      <c r="C30" s="16"/>
      <c r="D30" s="16"/>
      <c r="E30" s="16"/>
      <c r="F30" s="17"/>
    </row>
    <row r="31" spans="1:6" ht="21" customHeight="1" x14ac:dyDescent="0.25">
      <c r="A31" s="16" t="s">
        <v>42</v>
      </c>
      <c r="B31" s="16"/>
      <c r="C31" s="16"/>
      <c r="D31" s="16">
        <v>1793.02</v>
      </c>
      <c r="E31" s="16"/>
      <c r="F31" s="17"/>
    </row>
    <row r="32" spans="1:6" ht="32.25" customHeight="1" x14ac:dyDescent="0.25">
      <c r="A32" s="21" t="s">
        <v>28</v>
      </c>
      <c r="B32" s="21" t="s">
        <v>29</v>
      </c>
      <c r="C32" s="21" t="s">
        <v>30</v>
      </c>
      <c r="D32" s="21" t="s">
        <v>31</v>
      </c>
    </row>
    <row r="33" spans="1:6" x14ac:dyDescent="0.25">
      <c r="A33" s="22">
        <v>63685.74</v>
      </c>
      <c r="B33" s="22">
        <v>66044.83</v>
      </c>
      <c r="C33" s="23">
        <f>B33*5%</f>
        <v>3302.2415000000001</v>
      </c>
      <c r="D33" s="24">
        <f>B33-C33</f>
        <v>62742.588499999998</v>
      </c>
      <c r="F33" s="18"/>
    </row>
    <row r="34" spans="1:6" x14ac:dyDescent="0.25">
      <c r="A34" s="25" t="s">
        <v>32</v>
      </c>
      <c r="B34" s="22"/>
      <c r="C34" s="22"/>
      <c r="D34" s="23"/>
    </row>
    <row r="35" spans="1:6" ht="30" customHeight="1" x14ac:dyDescent="0.25">
      <c r="A35" s="55" t="s">
        <v>36</v>
      </c>
      <c r="B35" s="38"/>
      <c r="C35" s="38"/>
      <c r="D35" s="28">
        <v>2597.14</v>
      </c>
    </row>
    <row r="36" spans="1:6" ht="30" customHeight="1" x14ac:dyDescent="0.25">
      <c r="A36" s="39" t="s">
        <v>43</v>
      </c>
      <c r="B36" s="40"/>
      <c r="C36" s="41"/>
      <c r="D36" s="28">
        <v>4963</v>
      </c>
    </row>
    <row r="37" spans="1:6" ht="29.25" customHeight="1" x14ac:dyDescent="0.25">
      <c r="A37" s="55" t="s">
        <v>37</v>
      </c>
      <c r="B37" s="38"/>
      <c r="C37" s="38"/>
      <c r="D37" s="23">
        <v>2200</v>
      </c>
    </row>
    <row r="38" spans="1:6" ht="30" customHeight="1" x14ac:dyDescent="0.25">
      <c r="A38" s="38" t="s">
        <v>38</v>
      </c>
      <c r="B38" s="38"/>
      <c r="C38" s="38"/>
      <c r="D38" s="23">
        <v>20230</v>
      </c>
    </row>
    <row r="39" spans="1:6" ht="30" customHeight="1" x14ac:dyDescent="0.25">
      <c r="A39" s="26" t="s">
        <v>39</v>
      </c>
      <c r="B39" s="27"/>
      <c r="C39" s="27"/>
      <c r="D39" s="28">
        <v>1267.5</v>
      </c>
    </row>
    <row r="40" spans="1:6" ht="21" customHeight="1" x14ac:dyDescent="0.25">
      <c r="A40" s="48" t="s">
        <v>40</v>
      </c>
      <c r="B40" s="49"/>
      <c r="C40" s="49"/>
      <c r="D40" s="23">
        <v>3080</v>
      </c>
    </row>
    <row r="41" spans="1:6" ht="30.75" customHeight="1" x14ac:dyDescent="0.25">
      <c r="A41" s="38" t="s">
        <v>41</v>
      </c>
      <c r="B41" s="38"/>
      <c r="C41" s="38"/>
      <c r="D41" s="29">
        <v>3212</v>
      </c>
    </row>
    <row r="43" spans="1:6" x14ac:dyDescent="0.25">
      <c r="A43" s="19" t="s">
        <v>33</v>
      </c>
      <c r="B43" s="19"/>
      <c r="C43" s="19"/>
      <c r="D43" s="20">
        <f>SUM(D35:D42)</f>
        <v>37549.64</v>
      </c>
    </row>
    <row r="44" spans="1:6" x14ac:dyDescent="0.25">
      <c r="A44" s="19" t="s">
        <v>34</v>
      </c>
      <c r="B44" s="19"/>
      <c r="C44" s="19"/>
      <c r="D44" s="20">
        <f>D31+D33-D43</f>
        <v>26985.968499999995</v>
      </c>
    </row>
  </sheetData>
  <mergeCells count="33">
    <mergeCell ref="B15:E15"/>
    <mergeCell ref="B16:E16"/>
    <mergeCell ref="B17:E17"/>
    <mergeCell ref="B18:E18"/>
    <mergeCell ref="A40:C40"/>
    <mergeCell ref="B20:E20"/>
    <mergeCell ref="B21:E21"/>
    <mergeCell ref="B22:E22"/>
    <mergeCell ref="B23:E23"/>
    <mergeCell ref="B25:E25"/>
    <mergeCell ref="B26:E26"/>
    <mergeCell ref="B27:E27"/>
    <mergeCell ref="A28:E28"/>
    <mergeCell ref="A35:C35"/>
    <mergeCell ref="A37:C37"/>
    <mergeCell ref="A38:C38"/>
    <mergeCell ref="B24:E24"/>
    <mergeCell ref="A6:B6"/>
    <mergeCell ref="D6:E6"/>
    <mergeCell ref="A41:C41"/>
    <mergeCell ref="A36:C36"/>
    <mergeCell ref="A1:F1"/>
    <mergeCell ref="A2:F2"/>
    <mergeCell ref="A3:F3"/>
    <mergeCell ref="A4:F4"/>
    <mergeCell ref="A5:F5"/>
    <mergeCell ref="B19:E19"/>
    <mergeCell ref="D7:E7"/>
    <mergeCell ref="A8:B8"/>
    <mergeCell ref="A9:B9"/>
    <mergeCell ref="A10:B10"/>
    <mergeCell ref="A11:B11"/>
    <mergeCell ref="A14:F1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2026-02-26T09:15:38Z</dcterms:modified>
</cp:coreProperties>
</file>